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mucho\Desktop\30財務登録\公開計算書類\"/>
    </mc:Choice>
  </mc:AlternateContent>
  <bookViews>
    <workbookView xWindow="0" yWindow="0" windowWidth="19200" windowHeight="11610"/>
  </bookViews>
  <sheets>
    <sheet name="第一号第一様式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3" i="1"/>
  <c r="F51" i="1"/>
  <c r="E51" i="1"/>
  <c r="G51" i="1" s="1"/>
  <c r="G50" i="1"/>
  <c r="G49" i="1"/>
  <c r="G48" i="1"/>
  <c r="G47" i="1"/>
  <c r="G46" i="1"/>
  <c r="G45" i="1"/>
  <c r="F44" i="1"/>
  <c r="F52" i="1" s="1"/>
  <c r="E44" i="1"/>
  <c r="E52" i="1" s="1"/>
  <c r="G43" i="1"/>
  <c r="G42" i="1"/>
  <c r="G41" i="1"/>
  <c r="G40" i="1"/>
  <c r="G39" i="1"/>
  <c r="G38" i="1"/>
  <c r="G37" i="1"/>
  <c r="E36" i="1"/>
  <c r="F35" i="1"/>
  <c r="E35" i="1"/>
  <c r="G35" i="1" s="1"/>
  <c r="G34" i="1"/>
  <c r="G33" i="1"/>
  <c r="G32" i="1"/>
  <c r="G31" i="1"/>
  <c r="G30" i="1"/>
  <c r="F29" i="1"/>
  <c r="F36" i="1" s="1"/>
  <c r="E29" i="1"/>
  <c r="G29" i="1" s="1"/>
  <c r="G28" i="1"/>
  <c r="G27" i="1"/>
  <c r="G26" i="1"/>
  <c r="G25" i="1"/>
  <c r="G24" i="1"/>
  <c r="F22" i="1"/>
  <c r="E22" i="1"/>
  <c r="G22" i="1" s="1"/>
  <c r="G21" i="1"/>
  <c r="G20" i="1"/>
  <c r="G19" i="1"/>
  <c r="G18" i="1"/>
  <c r="G17" i="1"/>
  <c r="G16" i="1"/>
  <c r="G15" i="1"/>
  <c r="G14" i="1"/>
  <c r="F13" i="1"/>
  <c r="F23" i="1" s="1"/>
  <c r="F55" i="1" s="1"/>
  <c r="F57" i="1" s="1"/>
  <c r="E13" i="1"/>
  <c r="E23" i="1" s="1"/>
  <c r="G12" i="1"/>
  <c r="G11" i="1"/>
  <c r="G10" i="1"/>
  <c r="G9" i="1"/>
  <c r="G8" i="1"/>
  <c r="G23" i="1" l="1"/>
  <c r="E55" i="1"/>
  <c r="G36" i="1"/>
  <c r="G52" i="1"/>
  <c r="G44" i="1"/>
  <c r="G13" i="1"/>
  <c r="E57" i="1" l="1"/>
  <c r="G57" i="1" s="1"/>
  <c r="G55" i="1"/>
</calcChain>
</file>

<file path=xl/sharedStrings.xml><?xml version="1.0" encoding="utf-8"?>
<sst xmlns="http://schemas.openxmlformats.org/spreadsheetml/2006/main" count="67" uniqueCount="63">
  <si>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4"/>
  </si>
  <si>
    <t>法人単位資金収支計算書</t>
    <rPh sb="0" eb="2">
      <t>ホウジン</t>
    </rPh>
    <rPh sb="2" eb="4">
      <t>タンイ</t>
    </rPh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</si>
  <si>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</si>
  <si>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</si>
  <si>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</si>
  <si>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</si>
  <si>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</si>
  <si>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</si>
  <si>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</si>
  <si>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</si>
  <si>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</si>
  <si>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</si>
  <si>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老人福祉事業収入</t>
  </si>
  <si>
    <t>経常経費寄附金収入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</si>
  <si>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</si>
  <si>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</si>
  <si>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</si>
  <si>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</si>
  <si>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</si>
  <si>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</si>
  <si>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</si>
  <si>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就労支援事業支出</t>
  </si>
  <si>
    <t>授産事業支出</t>
  </si>
  <si>
    <t>利用者負担軽減額</t>
  </si>
  <si>
    <t>支払利息支出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</si>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</sst>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NumberFormat="1" applyFont="1" applyFill="1" applyBorder="1" applyAlignment="1">
      <alignment vertical="center" textRotation="255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7"/>
  <sheetViews>
    <sheetView showGridLines="0" tabSelected="1" workbookViewId="0"/>
  </sheetViews>
  <sheetFormatPr defaultRowHeight="13.5"/>
  <cols>
    <col min="1" max="3" width="2.875" customWidth="1"/>
    <col min="4" max="4" width="51.125" customWidth="1"/>
    <col min="5" max="8" width="20.7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1">
      <c r="B2" s="2"/>
      <c r="C2" s="2"/>
      <c r="D2" s="2"/>
      <c r="E2" s="3"/>
      <c r="F2" s="3"/>
      <c r="G2" s="4"/>
      <c r="H2" s="4" t="s">
        <v>0</v>
      </c>
    </row>
    <row r="3" spans="2:8" ht="21">
      <c r="B3" s="5" t="s">
        <v>1</v>
      </c>
      <c r="C3" s="5"/>
      <c r="D3" s="5"/>
      <c r="E3" s="5"/>
      <c r="F3" s="5"/>
      <c r="G3" s="5"/>
      <c r="H3" s="5"/>
    </row>
    <row r="4" spans="2:8" ht="21">
      <c r="B4" s="2"/>
      <c r="C4" s="2"/>
      <c r="D4" s="2"/>
      <c r="E4" s="2"/>
      <c r="F4" s="2"/>
      <c r="G4" s="3"/>
      <c r="H4" s="3"/>
    </row>
    <row r="5" spans="2:8" ht="21">
      <c r="B5" s="6" t="s">
        <v>2</v>
      </c>
      <c r="C5" s="6"/>
      <c r="D5" s="6"/>
      <c r="E5" s="6"/>
      <c r="F5" s="6"/>
      <c r="G5" s="6"/>
      <c r="H5" s="6"/>
    </row>
    <row r="6" spans="2:8" ht="15.75">
      <c r="B6" s="7"/>
      <c r="C6" s="7"/>
      <c r="D6" s="7"/>
      <c r="E6" s="7"/>
      <c r="F6" s="3"/>
      <c r="G6" s="3"/>
      <c r="H6" s="7" t="s">
        <v>3</v>
      </c>
    </row>
    <row r="7" spans="2:8" ht="14.25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  <c r="H7" s="9" t="s">
        <v>8</v>
      </c>
    </row>
    <row r="8" spans="2:8" ht="14.25">
      <c r="B8" s="10" t="s">
        <v>9</v>
      </c>
      <c r="C8" s="10" t="s">
        <v>10</v>
      </c>
      <c r="D8" s="11" t="s">
        <v>11</v>
      </c>
      <c r="E8" s="12">
        <v>635671000</v>
      </c>
      <c r="F8" s="13">
        <v>635657280</v>
      </c>
      <c r="G8" s="13">
        <f>E8-F8</f>
        <v>13720</v>
      </c>
      <c r="H8" s="13"/>
    </row>
    <row r="9" spans="2:8" ht="14.25">
      <c r="B9" s="14"/>
      <c r="C9" s="14"/>
      <c r="D9" s="15" t="s">
        <v>12</v>
      </c>
      <c r="E9" s="16">
        <v>1330000</v>
      </c>
      <c r="F9" s="17">
        <v>1337040</v>
      </c>
      <c r="G9" s="17">
        <f t="shared" ref="G9:G57" si="0">E9-F9</f>
        <v>-7040</v>
      </c>
      <c r="H9" s="17"/>
    </row>
    <row r="10" spans="2:8" ht="14.25">
      <c r="B10" s="14"/>
      <c r="C10" s="14"/>
      <c r="D10" s="15" t="s">
        <v>13</v>
      </c>
      <c r="E10" s="16">
        <v>360000</v>
      </c>
      <c r="F10" s="17">
        <v>364500</v>
      </c>
      <c r="G10" s="17">
        <f t="shared" si="0"/>
        <v>-4500</v>
      </c>
      <c r="H10" s="17"/>
    </row>
    <row r="11" spans="2:8" ht="14.25">
      <c r="B11" s="14"/>
      <c r="C11" s="14"/>
      <c r="D11" s="15" t="s">
        <v>14</v>
      </c>
      <c r="E11" s="16">
        <v>30000</v>
      </c>
      <c r="F11" s="17">
        <v>64823</v>
      </c>
      <c r="G11" s="17">
        <f t="shared" si="0"/>
        <v>-34823</v>
      </c>
      <c r="H11" s="17"/>
    </row>
    <row r="12" spans="2:8" ht="14.25">
      <c r="B12" s="14"/>
      <c r="C12" s="14"/>
      <c r="D12" s="15" t="s">
        <v>15</v>
      </c>
      <c r="E12" s="18">
        <v>3705000</v>
      </c>
      <c r="F12" s="17">
        <v>3770383</v>
      </c>
      <c r="G12" s="17">
        <f t="shared" si="0"/>
        <v>-65383</v>
      </c>
      <c r="H12" s="17"/>
    </row>
    <row r="13" spans="2:8" ht="14.25">
      <c r="B13" s="14"/>
      <c r="C13" s="19"/>
      <c r="D13" s="20" t="s">
        <v>16</v>
      </c>
      <c r="E13" s="21">
        <f>+E8+E9+E10+E11+E12</f>
        <v>641096000</v>
      </c>
      <c r="F13" s="22">
        <f>+F8+F9+F10+F11+F12</f>
        <v>641194026</v>
      </c>
      <c r="G13" s="22">
        <f t="shared" si="0"/>
        <v>-98026</v>
      </c>
      <c r="H13" s="22"/>
    </row>
    <row r="14" spans="2:8" ht="14.25">
      <c r="B14" s="14"/>
      <c r="C14" s="10" t="s">
        <v>17</v>
      </c>
      <c r="D14" s="15" t="s">
        <v>18</v>
      </c>
      <c r="E14" s="12">
        <v>429235000</v>
      </c>
      <c r="F14" s="17">
        <v>426211480</v>
      </c>
      <c r="G14" s="17">
        <f t="shared" si="0"/>
        <v>3023520</v>
      </c>
      <c r="H14" s="17"/>
    </row>
    <row r="15" spans="2:8" ht="14.25">
      <c r="B15" s="14"/>
      <c r="C15" s="14"/>
      <c r="D15" s="15" t="s">
        <v>19</v>
      </c>
      <c r="E15" s="16">
        <v>92985000</v>
      </c>
      <c r="F15" s="17">
        <v>91446090</v>
      </c>
      <c r="G15" s="17">
        <f t="shared" si="0"/>
        <v>1538910</v>
      </c>
      <c r="H15" s="17"/>
    </row>
    <row r="16" spans="2:8" ht="14.25">
      <c r="B16" s="14"/>
      <c r="C16" s="14"/>
      <c r="D16" s="15" t="s">
        <v>20</v>
      </c>
      <c r="E16" s="16">
        <v>99526000</v>
      </c>
      <c r="F16" s="17">
        <v>97355147</v>
      </c>
      <c r="G16" s="17">
        <f t="shared" si="0"/>
        <v>2170853</v>
      </c>
      <c r="H16" s="17"/>
    </row>
    <row r="17" spans="2:8" ht="14.25">
      <c r="B17" s="14"/>
      <c r="C17" s="14"/>
      <c r="D17" s="15" t="s">
        <v>21</v>
      </c>
      <c r="E17" s="16">
        <v>0</v>
      </c>
      <c r="F17" s="17">
        <v>0</v>
      </c>
      <c r="G17" s="17">
        <f t="shared" si="0"/>
        <v>0</v>
      </c>
      <c r="H17" s="17"/>
    </row>
    <row r="18" spans="2:8" ht="14.25">
      <c r="B18" s="14"/>
      <c r="C18" s="14"/>
      <c r="D18" s="15" t="s">
        <v>22</v>
      </c>
      <c r="E18" s="16">
        <v>0</v>
      </c>
      <c r="F18" s="17">
        <v>0</v>
      </c>
      <c r="G18" s="17">
        <f t="shared" si="0"/>
        <v>0</v>
      </c>
      <c r="H18" s="17"/>
    </row>
    <row r="19" spans="2:8" ht="14.25">
      <c r="B19" s="14"/>
      <c r="C19" s="14"/>
      <c r="D19" s="15" t="s">
        <v>23</v>
      </c>
      <c r="E19" s="16">
        <v>0</v>
      </c>
      <c r="F19" s="17">
        <v>0</v>
      </c>
      <c r="G19" s="17">
        <f t="shared" si="0"/>
        <v>0</v>
      </c>
      <c r="H19" s="17"/>
    </row>
    <row r="20" spans="2:8" ht="14.25">
      <c r="B20" s="14"/>
      <c r="C20" s="14"/>
      <c r="D20" s="15" t="s">
        <v>24</v>
      </c>
      <c r="E20" s="16">
        <v>2790000</v>
      </c>
      <c r="F20" s="17">
        <v>2773893</v>
      </c>
      <c r="G20" s="17">
        <f t="shared" si="0"/>
        <v>16107</v>
      </c>
      <c r="H20" s="17"/>
    </row>
    <row r="21" spans="2:8" ht="14.25">
      <c r="B21" s="14"/>
      <c r="C21" s="14"/>
      <c r="D21" s="15" t="s">
        <v>25</v>
      </c>
      <c r="E21" s="18">
        <v>484000</v>
      </c>
      <c r="F21" s="17">
        <v>467665</v>
      </c>
      <c r="G21" s="17">
        <f t="shared" si="0"/>
        <v>16335</v>
      </c>
      <c r="H21" s="17"/>
    </row>
    <row r="22" spans="2:8" ht="14.25">
      <c r="B22" s="14"/>
      <c r="C22" s="19"/>
      <c r="D22" s="20" t="s">
        <v>26</v>
      </c>
      <c r="E22" s="21">
        <f>+E14+E15+E16+E17+E18+E19+E20+E21</f>
        <v>625020000</v>
      </c>
      <c r="F22" s="22">
        <f>+F14+F15+F16+F17+F18+F19+F20+F21</f>
        <v>618254275</v>
      </c>
      <c r="G22" s="22">
        <f t="shared" si="0"/>
        <v>6765725</v>
      </c>
      <c r="H22" s="22"/>
    </row>
    <row r="23" spans="2:8" ht="14.25">
      <c r="B23" s="19"/>
      <c r="C23" s="23" t="s">
        <v>27</v>
      </c>
      <c r="D23" s="24"/>
      <c r="E23" s="21">
        <f xml:space="preserve"> +E13 - E22</f>
        <v>16076000</v>
      </c>
      <c r="F23" s="25">
        <f xml:space="preserve"> +F13 - F22</f>
        <v>22939751</v>
      </c>
      <c r="G23" s="25">
        <f t="shared" si="0"/>
        <v>-6863751</v>
      </c>
      <c r="H23" s="25"/>
    </row>
    <row r="24" spans="2:8" ht="14.25">
      <c r="B24" s="10" t="s">
        <v>28</v>
      </c>
      <c r="C24" s="10" t="s">
        <v>10</v>
      </c>
      <c r="D24" s="15" t="s">
        <v>29</v>
      </c>
      <c r="E24" s="12">
        <v>0</v>
      </c>
      <c r="F24" s="17">
        <v>0</v>
      </c>
      <c r="G24" s="17">
        <f t="shared" si="0"/>
        <v>0</v>
      </c>
      <c r="H24" s="17"/>
    </row>
    <row r="25" spans="2:8" ht="14.25">
      <c r="B25" s="14"/>
      <c r="C25" s="14"/>
      <c r="D25" s="15" t="s">
        <v>30</v>
      </c>
      <c r="E25" s="16">
        <v>0</v>
      </c>
      <c r="F25" s="17">
        <v>0</v>
      </c>
      <c r="G25" s="17">
        <f t="shared" si="0"/>
        <v>0</v>
      </c>
      <c r="H25" s="17"/>
    </row>
    <row r="26" spans="2:8" ht="14.25">
      <c r="B26" s="14"/>
      <c r="C26" s="14"/>
      <c r="D26" s="15" t="s">
        <v>31</v>
      </c>
      <c r="E26" s="16">
        <v>0</v>
      </c>
      <c r="F26" s="17">
        <v>0</v>
      </c>
      <c r="G26" s="17">
        <f t="shared" si="0"/>
        <v>0</v>
      </c>
      <c r="H26" s="17"/>
    </row>
    <row r="27" spans="2:8" ht="14.25">
      <c r="B27" s="14"/>
      <c r="C27" s="14"/>
      <c r="D27" s="15" t="s">
        <v>32</v>
      </c>
      <c r="E27" s="16">
        <v>0</v>
      </c>
      <c r="F27" s="17">
        <v>0</v>
      </c>
      <c r="G27" s="17">
        <f t="shared" si="0"/>
        <v>0</v>
      </c>
      <c r="H27" s="17"/>
    </row>
    <row r="28" spans="2:8" ht="14.25">
      <c r="B28" s="14"/>
      <c r="C28" s="14"/>
      <c r="D28" s="15" t="s">
        <v>33</v>
      </c>
      <c r="E28" s="18">
        <v>0</v>
      </c>
      <c r="F28" s="17">
        <v>0</v>
      </c>
      <c r="G28" s="17">
        <f t="shared" si="0"/>
        <v>0</v>
      </c>
      <c r="H28" s="17"/>
    </row>
    <row r="29" spans="2:8" ht="14.25">
      <c r="B29" s="14"/>
      <c r="C29" s="19"/>
      <c r="D29" s="20" t="s">
        <v>34</v>
      </c>
      <c r="E29" s="21">
        <f>+E24+E25+E26+E27+E28</f>
        <v>0</v>
      </c>
      <c r="F29" s="22">
        <f>+F24+F25+F26+F27+F28</f>
        <v>0</v>
      </c>
      <c r="G29" s="22">
        <f t="shared" si="0"/>
        <v>0</v>
      </c>
      <c r="H29" s="22"/>
    </row>
    <row r="30" spans="2:8" ht="14.25">
      <c r="B30" s="14"/>
      <c r="C30" s="10" t="s">
        <v>17</v>
      </c>
      <c r="D30" s="15" t="s">
        <v>35</v>
      </c>
      <c r="E30" s="12">
        <v>35004000</v>
      </c>
      <c r="F30" s="17">
        <v>35004000</v>
      </c>
      <c r="G30" s="17">
        <f t="shared" si="0"/>
        <v>0</v>
      </c>
      <c r="H30" s="17"/>
    </row>
    <row r="31" spans="2:8" ht="14.25">
      <c r="B31" s="14"/>
      <c r="C31" s="14"/>
      <c r="D31" s="15" t="s">
        <v>36</v>
      </c>
      <c r="E31" s="16">
        <v>4801000</v>
      </c>
      <c r="F31" s="17">
        <v>4596588</v>
      </c>
      <c r="G31" s="17">
        <f t="shared" si="0"/>
        <v>204412</v>
      </c>
      <c r="H31" s="17"/>
    </row>
    <row r="32" spans="2:8" ht="14.25">
      <c r="B32" s="14"/>
      <c r="C32" s="14"/>
      <c r="D32" s="15" t="s">
        <v>37</v>
      </c>
      <c r="E32" s="16">
        <v>0</v>
      </c>
      <c r="F32" s="17">
        <v>0</v>
      </c>
      <c r="G32" s="17">
        <f t="shared" si="0"/>
        <v>0</v>
      </c>
      <c r="H32" s="17"/>
    </row>
    <row r="33" spans="2:8" ht="14.25">
      <c r="B33" s="14"/>
      <c r="C33" s="14"/>
      <c r="D33" s="15" t="s">
        <v>38</v>
      </c>
      <c r="E33" s="16">
        <v>0</v>
      </c>
      <c r="F33" s="17">
        <v>0</v>
      </c>
      <c r="G33" s="17">
        <f t="shared" si="0"/>
        <v>0</v>
      </c>
      <c r="H33" s="17"/>
    </row>
    <row r="34" spans="2:8" ht="14.25">
      <c r="B34" s="14"/>
      <c r="C34" s="14"/>
      <c r="D34" s="15" t="s">
        <v>39</v>
      </c>
      <c r="E34" s="18">
        <v>0</v>
      </c>
      <c r="F34" s="17">
        <v>0</v>
      </c>
      <c r="G34" s="17">
        <f t="shared" si="0"/>
        <v>0</v>
      </c>
      <c r="H34" s="17"/>
    </row>
    <row r="35" spans="2:8" ht="14.25">
      <c r="B35" s="14"/>
      <c r="C35" s="19"/>
      <c r="D35" s="20" t="s">
        <v>40</v>
      </c>
      <c r="E35" s="21">
        <f>+E30+E31+E32+E33+E34</f>
        <v>39805000</v>
      </c>
      <c r="F35" s="22">
        <f>+F30+F31+F32+F33+F34</f>
        <v>39600588</v>
      </c>
      <c r="G35" s="22">
        <f t="shared" si="0"/>
        <v>204412</v>
      </c>
      <c r="H35" s="22"/>
    </row>
    <row r="36" spans="2:8" ht="14.25">
      <c r="B36" s="19"/>
      <c r="C36" s="26" t="s">
        <v>41</v>
      </c>
      <c r="D36" s="24"/>
      <c r="E36" s="21">
        <f xml:space="preserve"> +E29 - E35</f>
        <v>-39805000</v>
      </c>
      <c r="F36" s="25">
        <f xml:space="preserve"> +F29 - F35</f>
        <v>-39600588</v>
      </c>
      <c r="G36" s="25">
        <f t="shared" si="0"/>
        <v>-204412</v>
      </c>
      <c r="H36" s="25"/>
    </row>
    <row r="37" spans="2:8" ht="14.25">
      <c r="B37" s="10" t="s">
        <v>42</v>
      </c>
      <c r="C37" s="10" t="s">
        <v>10</v>
      </c>
      <c r="D37" s="15" t="s">
        <v>43</v>
      </c>
      <c r="E37" s="12">
        <v>0</v>
      </c>
      <c r="F37" s="17">
        <v>0</v>
      </c>
      <c r="G37" s="17">
        <f t="shared" si="0"/>
        <v>0</v>
      </c>
      <c r="H37" s="17"/>
    </row>
    <row r="38" spans="2:8" ht="14.25">
      <c r="B38" s="14"/>
      <c r="C38" s="14"/>
      <c r="D38" s="15" t="s">
        <v>44</v>
      </c>
      <c r="E38" s="16">
        <v>0</v>
      </c>
      <c r="F38" s="17">
        <v>0</v>
      </c>
      <c r="G38" s="17">
        <f t="shared" si="0"/>
        <v>0</v>
      </c>
      <c r="H38" s="17"/>
    </row>
    <row r="39" spans="2:8" ht="14.25">
      <c r="B39" s="14"/>
      <c r="C39" s="14"/>
      <c r="D39" s="15" t="s">
        <v>45</v>
      </c>
      <c r="E39" s="16">
        <v>0</v>
      </c>
      <c r="F39" s="17">
        <v>0</v>
      </c>
      <c r="G39" s="17">
        <f t="shared" si="0"/>
        <v>0</v>
      </c>
      <c r="H39" s="17"/>
    </row>
    <row r="40" spans="2:8" ht="14.25">
      <c r="B40" s="14"/>
      <c r="C40" s="14"/>
      <c r="D40" s="15" t="s">
        <v>46</v>
      </c>
      <c r="E40" s="16">
        <v>0</v>
      </c>
      <c r="F40" s="17">
        <v>0</v>
      </c>
      <c r="G40" s="17">
        <f t="shared" si="0"/>
        <v>0</v>
      </c>
      <c r="H40" s="17"/>
    </row>
    <row r="41" spans="2:8" ht="14.25">
      <c r="B41" s="14"/>
      <c r="C41" s="14"/>
      <c r="D41" s="15" t="s">
        <v>47</v>
      </c>
      <c r="E41" s="16">
        <v>0</v>
      </c>
      <c r="F41" s="17">
        <v>0</v>
      </c>
      <c r="G41" s="17">
        <f t="shared" si="0"/>
        <v>0</v>
      </c>
      <c r="H41" s="17"/>
    </row>
    <row r="42" spans="2:8" ht="14.25">
      <c r="B42" s="14"/>
      <c r="C42" s="14"/>
      <c r="D42" s="15" t="s">
        <v>48</v>
      </c>
      <c r="E42" s="16">
        <v>2703000</v>
      </c>
      <c r="F42" s="17">
        <v>3056399</v>
      </c>
      <c r="G42" s="17">
        <f t="shared" si="0"/>
        <v>-353399</v>
      </c>
      <c r="H42" s="17"/>
    </row>
    <row r="43" spans="2:8" ht="14.25">
      <c r="B43" s="14"/>
      <c r="C43" s="14"/>
      <c r="D43" s="15" t="s">
        <v>49</v>
      </c>
      <c r="E43" s="18">
        <v>20000000</v>
      </c>
      <c r="F43" s="17">
        <v>8531</v>
      </c>
      <c r="G43" s="17">
        <f t="shared" si="0"/>
        <v>19991469</v>
      </c>
      <c r="H43" s="17"/>
    </row>
    <row r="44" spans="2:8" ht="14.25">
      <c r="B44" s="14"/>
      <c r="C44" s="19"/>
      <c r="D44" s="20" t="s">
        <v>50</v>
      </c>
      <c r="E44" s="21">
        <f>+E37+E38+E39+E40+E41+E42+E43</f>
        <v>22703000</v>
      </c>
      <c r="F44" s="22">
        <f>+F37+F38+F39+F40+F41+F42+F43</f>
        <v>3064930</v>
      </c>
      <c r="G44" s="22">
        <f t="shared" si="0"/>
        <v>19638070</v>
      </c>
      <c r="H44" s="22"/>
    </row>
    <row r="45" spans="2:8" ht="14.25">
      <c r="B45" s="14"/>
      <c r="C45" s="10" t="s">
        <v>17</v>
      </c>
      <c r="D45" s="15" t="s">
        <v>51</v>
      </c>
      <c r="E45" s="12">
        <v>0</v>
      </c>
      <c r="F45" s="17">
        <v>0</v>
      </c>
      <c r="G45" s="17">
        <f t="shared" si="0"/>
        <v>0</v>
      </c>
      <c r="H45" s="17"/>
    </row>
    <row r="46" spans="2:8" ht="14.25">
      <c r="B46" s="14"/>
      <c r="C46" s="14"/>
      <c r="D46" s="15" t="s">
        <v>52</v>
      </c>
      <c r="E46" s="16">
        <v>0</v>
      </c>
      <c r="F46" s="17">
        <v>0</v>
      </c>
      <c r="G46" s="17">
        <f t="shared" si="0"/>
        <v>0</v>
      </c>
      <c r="H46" s="17"/>
    </row>
    <row r="47" spans="2:8" ht="14.25">
      <c r="B47" s="14"/>
      <c r="C47" s="14"/>
      <c r="D47" s="15" t="s">
        <v>53</v>
      </c>
      <c r="E47" s="16">
        <v>0</v>
      </c>
      <c r="F47" s="17">
        <v>0</v>
      </c>
      <c r="G47" s="17">
        <f t="shared" si="0"/>
        <v>0</v>
      </c>
      <c r="H47" s="17"/>
    </row>
    <row r="48" spans="2:8" ht="14.25">
      <c r="B48" s="14"/>
      <c r="C48" s="14"/>
      <c r="D48" s="15" t="s">
        <v>54</v>
      </c>
      <c r="E48" s="16">
        <v>0</v>
      </c>
      <c r="F48" s="17">
        <v>0</v>
      </c>
      <c r="G48" s="17">
        <f t="shared" si="0"/>
        <v>0</v>
      </c>
      <c r="H48" s="17"/>
    </row>
    <row r="49" spans="2:8" ht="14.25">
      <c r="B49" s="14"/>
      <c r="C49" s="14"/>
      <c r="D49" s="15" t="s">
        <v>55</v>
      </c>
      <c r="E49" s="16">
        <v>5041000</v>
      </c>
      <c r="F49" s="17">
        <v>4994493</v>
      </c>
      <c r="G49" s="17">
        <f t="shared" si="0"/>
        <v>46507</v>
      </c>
      <c r="H49" s="17"/>
    </row>
    <row r="50" spans="2:8" ht="14.25">
      <c r="B50" s="14"/>
      <c r="C50" s="14"/>
      <c r="D50" s="27" t="s">
        <v>56</v>
      </c>
      <c r="E50" s="18">
        <v>20000000</v>
      </c>
      <c r="F50" s="28">
        <v>2000</v>
      </c>
      <c r="G50" s="28">
        <f t="shared" si="0"/>
        <v>19998000</v>
      </c>
      <c r="H50" s="28"/>
    </row>
    <row r="51" spans="2:8" ht="14.25">
      <c r="B51" s="14"/>
      <c r="C51" s="19"/>
      <c r="D51" s="29" t="s">
        <v>57</v>
      </c>
      <c r="E51" s="21">
        <f>+E45+E46+E47+E48+E49+E50</f>
        <v>25041000</v>
      </c>
      <c r="F51" s="30">
        <f>+F45+F46+F47+F48+F49+F50</f>
        <v>4996493</v>
      </c>
      <c r="G51" s="30">
        <f t="shared" si="0"/>
        <v>20044507</v>
      </c>
      <c r="H51" s="30"/>
    </row>
    <row r="52" spans="2:8" ht="14.25">
      <c r="B52" s="19"/>
      <c r="C52" s="26" t="s">
        <v>58</v>
      </c>
      <c r="D52" s="24"/>
      <c r="E52" s="21">
        <f xml:space="preserve"> +E44 - E51</f>
        <v>-2338000</v>
      </c>
      <c r="F52" s="25">
        <f xml:space="preserve"> +F44 - F51</f>
        <v>-1931563</v>
      </c>
      <c r="G52" s="25">
        <f t="shared" si="0"/>
        <v>-406437</v>
      </c>
      <c r="H52" s="25"/>
    </row>
    <row r="53" spans="2:8" ht="14.25">
      <c r="B53" s="31" t="s">
        <v>59</v>
      </c>
      <c r="C53" s="32"/>
      <c r="D53" s="33"/>
      <c r="E53" s="12">
        <v>54049008</v>
      </c>
      <c r="F53" s="34"/>
      <c r="G53" s="34">
        <f>E53 + E54</f>
        <v>54049008</v>
      </c>
      <c r="H53" s="34"/>
    </row>
    <row r="54" spans="2:8" ht="14.25">
      <c r="B54" s="35"/>
      <c r="C54" s="36"/>
      <c r="D54" s="37"/>
      <c r="E54" s="18">
        <v>0</v>
      </c>
      <c r="F54" s="38"/>
      <c r="G54" s="38"/>
      <c r="H54" s="38"/>
    </row>
    <row r="55" spans="2:8" ht="14.25">
      <c r="B55" s="26" t="s">
        <v>60</v>
      </c>
      <c r="C55" s="23"/>
      <c r="D55" s="24"/>
      <c r="E55" s="21">
        <f xml:space="preserve"> +E23 +E36 +E52 - (E53 + E54)</f>
        <v>-80116008</v>
      </c>
      <c r="F55" s="25">
        <f xml:space="preserve"> +F23 +F36 +F52 - (F53 + F54)</f>
        <v>-18592400</v>
      </c>
      <c r="G55" s="25">
        <f t="shared" si="0"/>
        <v>-61523608</v>
      </c>
      <c r="H55" s="25"/>
    </row>
    <row r="56" spans="2:8" ht="14.25">
      <c r="B56" s="26" t="s">
        <v>61</v>
      </c>
      <c r="C56" s="23"/>
      <c r="D56" s="24"/>
      <c r="E56" s="21">
        <v>159716008</v>
      </c>
      <c r="F56" s="25">
        <v>159686650</v>
      </c>
      <c r="G56" s="25">
        <f t="shared" si="0"/>
        <v>29358</v>
      </c>
      <c r="H56" s="25"/>
    </row>
    <row r="57" spans="2:8" ht="14.25">
      <c r="B57" s="26" t="s">
        <v>62</v>
      </c>
      <c r="C57" s="23"/>
      <c r="D57" s="24"/>
      <c r="E57" s="21">
        <f xml:space="preserve"> +E55 +E56</f>
        <v>79600000</v>
      </c>
      <c r="F57" s="25">
        <f xml:space="preserve"> +F55 +F56</f>
        <v>141094250</v>
      </c>
      <c r="G57" s="25">
        <f t="shared" si="0"/>
        <v>-61494250</v>
      </c>
      <c r="H57" s="25"/>
    </row>
  </sheetData>
  <mergeCells count="12">
    <mergeCell ref="B24:B36"/>
    <mergeCell ref="C24:C29"/>
    <mergeCell ref="C30:C35"/>
    <mergeCell ref="B37:B52"/>
    <mergeCell ref="C37:C44"/>
    <mergeCell ref="C45:C51"/>
    <mergeCell ref="B3:H3"/>
    <mergeCell ref="B5:H5"/>
    <mergeCell ref="B7:D7"/>
    <mergeCell ref="B8:B23"/>
    <mergeCell ref="C8:C13"/>
    <mergeCell ref="C14:C22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第一号第一様式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jimucho</dc:creator>
  <cp:lastModifiedBy>jimucho</cp:lastModifiedBy>
  <dcterms:created xsi:type="dcterms:W3CDTF">2019-06-19T05:06:22Z</dcterms:created>
  <dcterms:modified xsi:type="dcterms:W3CDTF">2019-06-19T05:06:23Z</dcterms:modified>
</cp:coreProperties>
</file>